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Mauricio\Documentos\Fichas tecnicas\2025\"/>
    </mc:Choice>
  </mc:AlternateContent>
  <bookViews>
    <workbookView xWindow="0" yWindow="0" windowWidth="19200" windowHeight="11595"/>
  </bookViews>
  <sheets>
    <sheet name="Dato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1" l="1"/>
  <c r="M25" i="1"/>
  <c r="M24" i="1"/>
  <c r="M23" i="1"/>
  <c r="M22" i="1"/>
  <c r="M21" i="1"/>
  <c r="M20" i="1"/>
  <c r="M19" i="1"/>
  <c r="L25" i="1"/>
  <c r="L24" i="1"/>
  <c r="L23" i="1"/>
  <c r="L22" i="1"/>
  <c r="L21" i="1"/>
  <c r="L20" i="1"/>
  <c r="L19" i="1"/>
  <c r="K25" i="1"/>
  <c r="J23" i="1"/>
  <c r="J22" i="1"/>
  <c r="J21" i="1"/>
  <c r="J20" i="1"/>
  <c r="J19" i="1"/>
  <c r="I24" i="1"/>
  <c r="I23" i="1"/>
  <c r="I22" i="1"/>
  <c r="I21" i="1"/>
  <c r="I20" i="1"/>
  <c r="I19" i="1"/>
  <c r="H25" i="1"/>
  <c r="B25" i="1"/>
  <c r="E25" i="1"/>
  <c r="E11" i="1"/>
  <c r="Q9" i="1"/>
  <c r="F24" i="1" l="1"/>
  <c r="F23" i="1"/>
  <c r="F22" i="1"/>
  <c r="F21" i="1"/>
  <c r="F20" i="1"/>
  <c r="F19" i="1"/>
  <c r="C25" i="1"/>
  <c r="C20" i="1"/>
  <c r="C21" i="1"/>
  <c r="C24" i="1"/>
  <c r="C23" i="1"/>
  <c r="C22" i="1"/>
  <c r="G22" i="1" l="1"/>
  <c r="G23" i="1"/>
  <c r="G24" i="1"/>
  <c r="G21" i="1"/>
  <c r="G20" i="1"/>
  <c r="G19" i="1"/>
  <c r="I25" i="1"/>
  <c r="J25" i="1"/>
  <c r="P9" i="1"/>
  <c r="O9" i="1"/>
  <c r="N9" i="1"/>
  <c r="M9" i="1"/>
  <c r="L9" i="1"/>
  <c r="F25" i="1" l="1"/>
  <c r="C19" i="1"/>
  <c r="G25" i="1"/>
  <c r="C9" i="1" l="1"/>
  <c r="K9" i="1"/>
  <c r="I9" i="1"/>
  <c r="H9" i="1"/>
  <c r="G9" i="1"/>
  <c r="F9" i="1"/>
  <c r="E9" i="1"/>
  <c r="D9" i="1"/>
  <c r="J9" i="1" l="1"/>
</calcChain>
</file>

<file path=xl/sharedStrings.xml><?xml version="1.0" encoding="utf-8"?>
<sst xmlns="http://schemas.openxmlformats.org/spreadsheetml/2006/main" count="38" uniqueCount="25">
  <si>
    <t>Mercado mundial de medicamentos</t>
  </si>
  <si>
    <t>A precios de salida de laboratorio</t>
  </si>
  <si>
    <t>Total mundial</t>
  </si>
  <si>
    <t>Variación anual</t>
  </si>
  <si>
    <t>Mercado mundial de medicamentos por principales regiones</t>
  </si>
  <si>
    <t>Por regiones</t>
  </si>
  <si>
    <t>MM U$S</t>
  </si>
  <si>
    <t>Estruct</t>
  </si>
  <si>
    <t>Variación</t>
  </si>
  <si>
    <t>América del Norte</t>
  </si>
  <si>
    <t>Europa</t>
  </si>
  <si>
    <t>América Latina</t>
  </si>
  <si>
    <t>s/d</t>
  </si>
  <si>
    <t>Variaciones respecto del año anterior</t>
  </si>
  <si>
    <t>Total</t>
  </si>
  <si>
    <t>%</t>
  </si>
  <si>
    <t>Fuente: IQVIA Argentina</t>
  </si>
  <si>
    <t>FICHA TÉCNICA N° 21</t>
  </si>
  <si>
    <t>Otros</t>
  </si>
  <si>
    <t>Asia/Australasia</t>
  </si>
  <si>
    <t>Africa/Medio Oriente</t>
  </si>
  <si>
    <t>Japón, Rusia y Turquía están incluidos en Asia. Variación respecto del año anterior</t>
  </si>
  <si>
    <t>En miles de millones de U$S.</t>
  </si>
  <si>
    <t>Tasa de variación acumulativa anual 2008-2024: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</si>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</sst>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3" fillId="2" borderId="0" xfId="0" applyFont="1" applyFill="1"/>
    <xf numFmtId="0" fontId="5" fillId="2" borderId="0" xfId="0" applyFont="1" applyFill="1"/>
    <xf numFmtId="0" fontId="7" fillId="0" borderId="0" xfId="0" applyFont="1"/>
    <xf numFmtId="0" fontId="8" fillId="2" borderId="0" xfId="0" applyFont="1" applyFill="1"/>
    <xf numFmtId="166" fontId="3" fillId="2" borderId="5" xfId="1" applyNumberFormat="1" applyFont="1" applyFill="1" applyBorder="1" applyAlignment="1">
      <alignment horizontal="center"/>
    </xf>
    <xf numFmtId="166" fontId="9" fillId="2" borderId="0" xfId="1" applyNumberFormat="1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6" fillId="2" borderId="12" xfId="0" applyFont="1" applyFill="1" applyBorder="1"/>
    <xf numFmtId="0" fontId="6" fillId="0" borderId="0" xfId="0" applyFont="1"/>
    <xf numFmtId="0" fontId="6" fillId="2" borderId="0" xfId="0" applyFont="1" applyFill="1"/>
    <xf numFmtId="166" fontId="6" fillId="2" borderId="0" xfId="0" applyNumberFormat="1" applyFont="1" applyFill="1" applyBorder="1"/>
    <xf numFmtId="0" fontId="6" fillId="0" borderId="0" xfId="0" applyFont="1" applyBorder="1"/>
    <xf numFmtId="0" fontId="6" fillId="2" borderId="2" xfId="0" applyFont="1" applyFill="1" applyBorder="1" applyAlignment="1">
      <alignment vertical="center"/>
    </xf>
    <xf numFmtId="166" fontId="6" fillId="2" borderId="2" xfId="0" applyNumberFormat="1" applyFont="1" applyFill="1" applyBorder="1" applyAlignment="1">
      <alignment vertical="center"/>
    </xf>
    <xf numFmtId="0" fontId="6" fillId="2" borderId="7" xfId="0" applyFont="1" applyFill="1" applyBorder="1"/>
    <xf numFmtId="0" fontId="6" fillId="2" borderId="10" xfId="0" applyFont="1" applyFill="1" applyBorder="1"/>
    <xf numFmtId="0" fontId="6" fillId="2" borderId="1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2" fillId="2" borderId="12" xfId="0" applyFont="1" applyFill="1" applyBorder="1"/>
    <xf numFmtId="164" fontId="6" fillId="0" borderId="4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65" fontId="6" fillId="0" borderId="21" xfId="0" applyNumberFormat="1" applyFont="1" applyBorder="1" applyAlignment="1">
      <alignment horizontal="center" vertical="center"/>
    </xf>
    <xf numFmtId="165" fontId="6" fillId="0" borderId="21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4" xfId="0" applyFont="1" applyFill="1" applyBorder="1"/>
    <xf numFmtId="166" fontId="6" fillId="2" borderId="15" xfId="0" applyNumberFormat="1" applyFont="1" applyFill="1" applyBorder="1" applyAlignment="1">
      <alignment horizontal="center" vertical="center"/>
    </xf>
    <xf numFmtId="166" fontId="6" fillId="2" borderId="22" xfId="0" applyNumberFormat="1" applyFont="1" applyFill="1" applyBorder="1" applyAlignment="1">
      <alignment horizontal="center" vertical="center"/>
    </xf>
    <xf numFmtId="166" fontId="6" fillId="2" borderId="22" xfId="1" applyNumberFormat="1" applyFont="1" applyFill="1" applyBorder="1" applyAlignment="1">
      <alignment horizontal="center" vertical="center"/>
    </xf>
    <xf numFmtId="166" fontId="6" fillId="2" borderId="23" xfId="1" applyNumberFormat="1" applyFont="1" applyFill="1" applyBorder="1" applyAlignment="1">
      <alignment horizontal="center" vertical="center"/>
    </xf>
    <xf numFmtId="0" fontId="6" fillId="2" borderId="0" xfId="0" applyFont="1" applyFill="1" applyBorder="1"/>
    <xf numFmtId="0" fontId="3" fillId="0" borderId="1" xfId="0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166" fontId="4" fillId="3" borderId="3" xfId="0" applyNumberFormat="1" applyFont="1" applyFill="1" applyBorder="1" applyAlignment="1">
      <alignment vertical="center"/>
    </xf>
    <xf numFmtId="166" fontId="14" fillId="0" borderId="8" xfId="0" applyNumberFormat="1" applyFont="1" applyBorder="1" applyAlignment="1">
      <alignment horizontal="center" vertical="center"/>
    </xf>
    <xf numFmtId="0" fontId="14" fillId="2" borderId="34" xfId="0" applyFont="1" applyFill="1" applyBorder="1"/>
    <xf numFmtId="0" fontId="14" fillId="2" borderId="35" xfId="0" applyFont="1" applyFill="1" applyBorder="1"/>
    <xf numFmtId="0" fontId="14" fillId="2" borderId="36" xfId="0" applyFont="1" applyFill="1" applyBorder="1"/>
    <xf numFmtId="0" fontId="3" fillId="0" borderId="1" xfId="0" applyFont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164" fontId="14" fillId="2" borderId="26" xfId="0" applyNumberFormat="1" applyFont="1" applyFill="1" applyBorder="1" applyAlignment="1">
      <alignment horizontal="center"/>
    </xf>
    <xf numFmtId="164" fontId="14" fillId="2" borderId="27" xfId="0" applyNumberFormat="1" applyFont="1" applyFill="1" applyBorder="1" applyAlignment="1">
      <alignment horizontal="center"/>
    </xf>
    <xf numFmtId="164" fontId="14" fillId="2" borderId="28" xfId="0" applyNumberFormat="1" applyFont="1" applyFill="1" applyBorder="1" applyAlignment="1">
      <alignment horizontal="center"/>
    </xf>
    <xf numFmtId="164" fontId="14" fillId="0" borderId="29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164" fontId="12" fillId="0" borderId="24" xfId="0" applyNumberFormat="1" applyFont="1" applyBorder="1" applyAlignment="1">
      <alignment horizontal="center" vertical="center"/>
    </xf>
    <xf numFmtId="164" fontId="14" fillId="2" borderId="17" xfId="0" applyNumberFormat="1" applyFont="1" applyFill="1" applyBorder="1" applyAlignment="1">
      <alignment horizontal="center"/>
    </xf>
    <xf numFmtId="164" fontId="14" fillId="2" borderId="12" xfId="0" applyNumberFormat="1" applyFont="1" applyFill="1" applyBorder="1" applyAlignment="1">
      <alignment horizontal="center"/>
    </xf>
    <xf numFmtId="164" fontId="14" fillId="2" borderId="18" xfId="0" applyNumberFormat="1" applyFont="1" applyFill="1" applyBorder="1" applyAlignment="1">
      <alignment horizontal="center"/>
    </xf>
    <xf numFmtId="164" fontId="14" fillId="0" borderId="7" xfId="0" applyNumberFormat="1" applyFont="1" applyBorder="1" applyAlignment="1">
      <alignment horizontal="center" vertical="center"/>
    </xf>
    <xf numFmtId="166" fontId="14" fillId="0" borderId="9" xfId="0" applyNumberFormat="1" applyFont="1" applyBorder="1" applyAlignment="1">
      <alignment horizontal="center" vertical="center"/>
    </xf>
    <xf numFmtId="164" fontId="12" fillId="0" borderId="31" xfId="0" applyNumberFormat="1" applyFont="1" applyBorder="1" applyAlignment="1">
      <alignment horizontal="center" vertical="center"/>
    </xf>
    <xf numFmtId="164" fontId="13" fillId="0" borderId="24" xfId="0" applyNumberFormat="1" applyFont="1" applyBorder="1" applyAlignment="1">
      <alignment horizontal="center" vertical="center"/>
    </xf>
    <xf numFmtId="166" fontId="3" fillId="2" borderId="11" xfId="1" applyNumberFormat="1" applyFont="1" applyFill="1" applyBorder="1" applyAlignment="1">
      <alignment horizontal="center"/>
    </xf>
    <xf numFmtId="166" fontId="3" fillId="2" borderId="4" xfId="1" applyNumberFormat="1" applyFont="1" applyFill="1" applyBorder="1" applyAlignment="1">
      <alignment horizontal="center"/>
    </xf>
    <xf numFmtId="164" fontId="14" fillId="2" borderId="39" xfId="0" applyNumberFormat="1" applyFont="1" applyFill="1" applyBorder="1" applyAlignment="1">
      <alignment horizontal="center"/>
    </xf>
    <xf numFmtId="164" fontId="14" fillId="2" borderId="13" xfId="0" applyNumberFormat="1" applyFont="1" applyFill="1" applyBorder="1" applyAlignment="1">
      <alignment horizontal="center"/>
    </xf>
    <xf numFmtId="164" fontId="14" fillId="2" borderId="23" xfId="0" applyNumberFormat="1" applyFont="1" applyFill="1" applyBorder="1" applyAlignment="1">
      <alignment horizontal="center"/>
    </xf>
    <xf numFmtId="166" fontId="14" fillId="2" borderId="39" xfId="1" applyNumberFormat="1" applyFont="1" applyFill="1" applyBorder="1" applyAlignment="1">
      <alignment horizontal="center"/>
    </xf>
    <xf numFmtId="166" fontId="14" fillId="2" borderId="13" xfId="1" applyNumberFormat="1" applyFont="1" applyFill="1" applyBorder="1" applyAlignment="1">
      <alignment horizontal="center"/>
    </xf>
    <xf numFmtId="166" fontId="14" fillId="2" borderId="23" xfId="1" applyNumberFormat="1" applyFont="1" applyFill="1" applyBorder="1" applyAlignment="1">
      <alignment horizontal="center"/>
    </xf>
    <xf numFmtId="0" fontId="4" fillId="0" borderId="32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166" fontId="14" fillId="2" borderId="23" xfId="1" quotePrefix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7"/>
  <sheetViews>
    <sheetView showGridLines="0" tabSelected="1" zoomScale="80" zoomScaleNormal="80" workbookViewId="0"/>
  </sheetViews>
  <sheetFormatPr baseColWidth="10" defaultColWidth="11.42578125" defaultRowHeight="17.45" customHeight="1" x14ac:dyDescent="0.2"/>
  <cols>
    <col min="1" max="1" width="20.42578125" style="10" customWidth="1"/>
    <col min="2" max="16" width="8.7109375" style="10" customWidth="1"/>
    <col min="17" max="17" width="9.7109375" style="10" customWidth="1"/>
    <col min="18" max="18" width="9.5703125" style="10" customWidth="1"/>
    <col min="19" max="19" width="23.28515625" style="10" customWidth="1"/>
    <col min="20" max="20" width="11.5703125" style="10" customWidth="1"/>
    <col min="21" max="23" width="11.42578125" style="10"/>
    <col min="24" max="24" width="18.7109375" style="10" customWidth="1"/>
    <col min="25" max="16384" width="11.42578125" style="10"/>
  </cols>
  <sheetData>
    <row r="1" spans="1:18" ht="17.45" customHeight="1" x14ac:dyDescent="0.25">
      <c r="A1" s="3" t="s">
        <v>17</v>
      </c>
    </row>
    <row r="2" spans="1:18" ht="15.6" customHeight="1" x14ac:dyDescent="0.25">
      <c r="A2" s="7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8" ht="17.45" customHeight="1" x14ac:dyDescent="0.25">
      <c r="A3" s="8" t="s">
        <v>22</v>
      </c>
      <c r="B3" s="8"/>
      <c r="C3" s="8" t="s">
        <v>1</v>
      </c>
      <c r="D3" s="8"/>
      <c r="E3" s="8"/>
      <c r="F3" s="11"/>
      <c r="G3" s="11"/>
      <c r="H3" s="11"/>
      <c r="I3" s="11"/>
      <c r="J3" s="11"/>
      <c r="K3" s="11"/>
      <c r="L3" s="11"/>
      <c r="M3" s="11"/>
    </row>
    <row r="4" spans="1:18" ht="17.45" customHeight="1" thickBot="1" x14ac:dyDescent="0.25">
      <c r="A4" s="11"/>
      <c r="B4" s="11"/>
      <c r="C4" s="11"/>
      <c r="D4" s="11"/>
      <c r="E4" s="11"/>
      <c r="F4" s="11"/>
      <c r="G4" s="1"/>
      <c r="H4" s="11"/>
      <c r="I4" s="11"/>
      <c r="J4" s="11"/>
      <c r="K4" s="11"/>
      <c r="L4" s="11"/>
      <c r="M4" s="11"/>
    </row>
    <row r="5" spans="1:18" ht="17.45" customHeight="1" thickBot="1" x14ac:dyDescent="0.25">
      <c r="A5" s="16"/>
      <c r="B5" s="37">
        <v>2008</v>
      </c>
      <c r="C5" s="37">
        <v>2009</v>
      </c>
      <c r="D5" s="37">
        <v>2010</v>
      </c>
      <c r="E5" s="37">
        <v>2011</v>
      </c>
      <c r="F5" s="37">
        <v>2012</v>
      </c>
      <c r="G5" s="37">
        <v>2013</v>
      </c>
      <c r="H5" s="37">
        <v>2014</v>
      </c>
      <c r="I5" s="37">
        <v>2015</v>
      </c>
      <c r="J5" s="37">
        <v>2016</v>
      </c>
      <c r="K5" s="38">
        <v>2017</v>
      </c>
      <c r="L5" s="38">
        <v>2018</v>
      </c>
      <c r="M5" s="38">
        <v>2019</v>
      </c>
      <c r="N5" s="38">
        <v>2020</v>
      </c>
      <c r="O5" s="38">
        <v>2021</v>
      </c>
      <c r="P5" s="38">
        <v>2022</v>
      </c>
      <c r="Q5" s="38">
        <v>2023</v>
      </c>
      <c r="R5" s="39">
        <v>2024</v>
      </c>
    </row>
    <row r="6" spans="1:18" ht="17.45" customHeight="1" x14ac:dyDescent="0.2">
      <c r="A6" s="17"/>
      <c r="B6" s="18"/>
      <c r="C6" s="18"/>
      <c r="D6" s="18"/>
      <c r="E6" s="18"/>
      <c r="F6" s="18"/>
      <c r="G6" s="18"/>
      <c r="H6" s="18"/>
      <c r="I6" s="18"/>
      <c r="J6" s="18"/>
      <c r="K6" s="19"/>
      <c r="L6" s="20"/>
      <c r="M6" s="20"/>
      <c r="N6" s="20"/>
      <c r="O6" s="20"/>
      <c r="P6" s="20"/>
      <c r="Q6" s="20"/>
      <c r="R6" s="21"/>
    </row>
    <row r="7" spans="1:18" ht="17.45" customHeight="1" x14ac:dyDescent="0.25">
      <c r="A7" s="22" t="s">
        <v>2</v>
      </c>
      <c r="B7" s="23">
        <v>801.51016000000004</v>
      </c>
      <c r="C7" s="23">
        <v>831.38874599999997</v>
      </c>
      <c r="D7" s="23">
        <v>862.47102299999995</v>
      </c>
      <c r="E7" s="23">
        <v>933.01871499999993</v>
      </c>
      <c r="F7" s="23">
        <v>919.10157200000003</v>
      </c>
      <c r="G7" s="23">
        <v>982.36182699999995</v>
      </c>
      <c r="H7" s="24">
        <v>1038.5698190000001</v>
      </c>
      <c r="I7" s="24">
        <v>1011.184197</v>
      </c>
      <c r="J7" s="24">
        <v>1065.5043459999999</v>
      </c>
      <c r="K7" s="25">
        <v>1099.4000000000001</v>
      </c>
      <c r="L7" s="26">
        <v>1179.0190401542507</v>
      </c>
      <c r="M7" s="26">
        <v>1176</v>
      </c>
      <c r="N7" s="26">
        <v>1254.470685</v>
      </c>
      <c r="O7" s="26">
        <v>1426.847</v>
      </c>
      <c r="P7" s="26">
        <v>1471.6479999999999</v>
      </c>
      <c r="Q7" s="26">
        <v>1624.0360000000001</v>
      </c>
      <c r="R7" s="27">
        <v>1743.3910000000001</v>
      </c>
    </row>
    <row r="8" spans="1:18" ht="17.45" customHeight="1" x14ac:dyDescent="0.2">
      <c r="A8" s="9"/>
      <c r="B8" s="28"/>
      <c r="C8" s="28"/>
      <c r="D8" s="28"/>
      <c r="E8" s="28"/>
      <c r="F8" s="28"/>
      <c r="G8" s="28"/>
      <c r="H8" s="28"/>
      <c r="I8" s="28"/>
      <c r="J8" s="28"/>
      <c r="K8" s="20"/>
      <c r="L8" s="20"/>
      <c r="M8" s="20"/>
      <c r="N8" s="20"/>
      <c r="O8" s="20"/>
      <c r="P8" s="20"/>
      <c r="Q8" s="20"/>
      <c r="R8" s="21"/>
    </row>
    <row r="9" spans="1:18" ht="17.45" customHeight="1" thickBot="1" x14ac:dyDescent="0.25">
      <c r="A9" s="29" t="s">
        <v>3</v>
      </c>
      <c r="B9" s="30"/>
      <c r="C9" s="30">
        <f t="shared" ref="C9:G9" si="0">+C7/B7-1</f>
        <v>3.7277863077867845E-2</v>
      </c>
      <c r="D9" s="30">
        <f t="shared" si="0"/>
        <v>3.738597274685751E-2</v>
      </c>
      <c r="E9" s="30">
        <f t="shared" si="0"/>
        <v>8.1797173607767615E-2</v>
      </c>
      <c r="F9" s="30">
        <f t="shared" si="0"/>
        <v>-1.4916252778487848E-2</v>
      </c>
      <c r="G9" s="30">
        <f t="shared" si="0"/>
        <v>6.8828361224911427E-2</v>
      </c>
      <c r="H9" s="30">
        <f>+H7/G7-1</f>
        <v>5.7217198851925666E-2</v>
      </c>
      <c r="I9" s="30">
        <f>+I7/H7-1</f>
        <v>-2.6368590246892198E-2</v>
      </c>
      <c r="J9" s="30">
        <f>+J7/I7-1</f>
        <v>5.371934130414413E-2</v>
      </c>
      <c r="K9" s="31">
        <f>+K7/J7-1</f>
        <v>3.181184021186545E-2</v>
      </c>
      <c r="L9" s="31">
        <f>+L7/K7-1</f>
        <v>7.2420447657131737E-2</v>
      </c>
      <c r="M9" s="32">
        <f>M7/L7-1</f>
        <v>-2.5606373191866538E-3</v>
      </c>
      <c r="N9" s="32">
        <f>N7/M7-1</f>
        <v>6.6726772959183611E-2</v>
      </c>
      <c r="O9" s="32">
        <f>O7/N7-1</f>
        <v>0.1374095999700462</v>
      </c>
      <c r="P9" s="32">
        <f>P7/O7-1</f>
        <v>3.139860125157079E-2</v>
      </c>
      <c r="Q9" s="32">
        <f>Q7/P7-1</f>
        <v>0.10354921829133068</v>
      </c>
      <c r="R9" s="33">
        <f>R7/Q7-1</f>
        <v>7.3492828976697622E-2</v>
      </c>
    </row>
    <row r="10" spans="1:18" ht="17.45" customHeight="1" thickBot="1" x14ac:dyDescent="0.25">
      <c r="A10" s="34"/>
      <c r="B10" s="34"/>
      <c r="C10" s="12"/>
      <c r="D10" s="12"/>
      <c r="E10" s="12"/>
      <c r="F10" s="12"/>
      <c r="G10" s="12"/>
      <c r="H10" s="12"/>
      <c r="I10" s="12"/>
      <c r="J10" s="12"/>
      <c r="K10" s="11"/>
      <c r="L10" s="12"/>
      <c r="M10" s="12"/>
    </row>
    <row r="11" spans="1:18" ht="17.45" customHeight="1" thickBot="1" x14ac:dyDescent="0.25">
      <c r="A11" s="35" t="s">
        <v>23</v>
      </c>
      <c r="B11" s="14"/>
      <c r="C11" s="15"/>
      <c r="D11" s="14"/>
      <c r="E11" s="41">
        <f>+((R7/B7)^(1/16))-1</f>
        <v>4.9766864941445998E-2</v>
      </c>
      <c r="F11" s="12"/>
      <c r="G11" s="12"/>
      <c r="H11" s="12"/>
      <c r="I11" s="12"/>
      <c r="J11" s="12"/>
      <c r="K11" s="11"/>
      <c r="L11" s="12"/>
      <c r="M11" s="12"/>
    </row>
    <row r="12" spans="1:18" ht="17.45" customHeight="1" x14ac:dyDescent="0.2">
      <c r="A12" s="2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8" ht="17.45" customHeight="1" x14ac:dyDescent="0.2">
      <c r="A13" s="2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8" ht="17.45" customHeight="1" x14ac:dyDescent="0.25">
      <c r="A14" s="7" t="s">
        <v>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</row>
    <row r="15" spans="1:18" ht="17.45" customHeight="1" x14ac:dyDescent="0.25">
      <c r="A15" s="8" t="s">
        <v>13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6"/>
    </row>
    <row r="16" spans="1:18" ht="17.45" customHeight="1" thickBo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6"/>
    </row>
    <row r="17" spans="1:28" ht="17.45" customHeight="1" x14ac:dyDescent="0.2">
      <c r="A17" s="69" t="s">
        <v>5</v>
      </c>
      <c r="B17" s="71">
        <v>2021</v>
      </c>
      <c r="C17" s="72"/>
      <c r="D17" s="73"/>
      <c r="E17" s="74">
        <v>2022</v>
      </c>
      <c r="F17" s="74"/>
      <c r="G17" s="74"/>
      <c r="H17" s="75">
        <v>2023</v>
      </c>
      <c r="I17" s="74"/>
      <c r="J17" s="76"/>
      <c r="K17" s="75">
        <v>2024</v>
      </c>
      <c r="L17" s="74"/>
      <c r="M17" s="76"/>
      <c r="N17" s="6"/>
    </row>
    <row r="18" spans="1:28" ht="17.45" customHeight="1" thickBot="1" x14ac:dyDescent="0.25">
      <c r="A18" s="70"/>
      <c r="B18" s="52" t="s">
        <v>6</v>
      </c>
      <c r="C18" s="36" t="s">
        <v>15</v>
      </c>
      <c r="D18" s="53" t="s">
        <v>8</v>
      </c>
      <c r="E18" s="47" t="s">
        <v>6</v>
      </c>
      <c r="F18" s="36" t="s">
        <v>7</v>
      </c>
      <c r="G18" s="59" t="s">
        <v>8</v>
      </c>
      <c r="H18" s="52" t="s">
        <v>6</v>
      </c>
      <c r="I18" s="36" t="s">
        <v>15</v>
      </c>
      <c r="J18" s="60" t="s">
        <v>8</v>
      </c>
      <c r="K18" s="52" t="s">
        <v>6</v>
      </c>
      <c r="L18" s="36" t="s">
        <v>15</v>
      </c>
      <c r="M18" s="60" t="s">
        <v>8</v>
      </c>
      <c r="N18" s="6"/>
    </row>
    <row r="19" spans="1:28" ht="17.45" customHeight="1" x14ac:dyDescent="0.2">
      <c r="A19" s="43" t="s">
        <v>9</v>
      </c>
      <c r="B19" s="54">
        <v>611.35</v>
      </c>
      <c r="C19" s="61">
        <f t="shared" ref="C19:C25" si="1">+B19/$B$25</f>
        <v>0.42846219671765789</v>
      </c>
      <c r="D19" s="63" t="s">
        <v>12</v>
      </c>
      <c r="E19" s="48">
        <v>669.68</v>
      </c>
      <c r="F19" s="61">
        <f t="shared" ref="F19:F25" si="2">+E19/$E$25</f>
        <v>0.45505446954706558</v>
      </c>
      <c r="G19" s="66">
        <f>+E19/B19-1</f>
        <v>9.5411793571603676E-2</v>
      </c>
      <c r="H19" s="54">
        <v>766.97699999999998</v>
      </c>
      <c r="I19" s="61">
        <f>+H19/$H$25</f>
        <v>0.47226629967950196</v>
      </c>
      <c r="J19" s="66">
        <f>+H19/E19-1</f>
        <v>0.14528879464819022</v>
      </c>
      <c r="K19" s="54">
        <v>842.16899999999998</v>
      </c>
      <c r="L19" s="61">
        <f>+K19/$K$25</f>
        <v>0.48306375334047263</v>
      </c>
      <c r="M19" s="66">
        <f>+K19/H19-1</f>
        <v>9.8036838132043114E-2</v>
      </c>
      <c r="N19" s="6"/>
    </row>
    <row r="20" spans="1:28" ht="17.45" customHeight="1" x14ac:dyDescent="0.2">
      <c r="A20" s="44" t="s">
        <v>10</v>
      </c>
      <c r="B20" s="55">
        <v>400.71100000000001</v>
      </c>
      <c r="C20" s="62">
        <f t="shared" si="1"/>
        <v>0.28083669797812943</v>
      </c>
      <c r="D20" s="64" t="s">
        <v>12</v>
      </c>
      <c r="E20" s="49">
        <v>390.77300000000002</v>
      </c>
      <c r="F20" s="62">
        <f t="shared" si="2"/>
        <v>0.26553428537258911</v>
      </c>
      <c r="G20" s="67">
        <f t="shared" ref="G20:G25" si="3">+E20/B20-1</f>
        <v>-2.4800916371150228E-2</v>
      </c>
      <c r="H20" s="55">
        <v>427.916</v>
      </c>
      <c r="I20" s="62">
        <f>+H20/$H$25</f>
        <v>0.26348939524086612</v>
      </c>
      <c r="J20" s="67">
        <f>+H20/E20-1</f>
        <v>9.5050067430451968E-2</v>
      </c>
      <c r="K20" s="55">
        <v>465.71300000000002</v>
      </c>
      <c r="L20" s="62">
        <f>+K20/$K$25</f>
        <v>0.26713055189570212</v>
      </c>
      <c r="M20" s="67">
        <f>+K20/H20-1</f>
        <v>8.832808308172635E-2</v>
      </c>
      <c r="N20" s="6"/>
    </row>
    <row r="21" spans="1:28" ht="17.45" customHeight="1" x14ac:dyDescent="0.2">
      <c r="A21" s="44" t="s">
        <v>19</v>
      </c>
      <c r="B21" s="55">
        <v>312.59399999999999</v>
      </c>
      <c r="C21" s="62">
        <f t="shared" si="1"/>
        <v>0.21908025177191387</v>
      </c>
      <c r="D21" s="64" t="s">
        <v>12</v>
      </c>
      <c r="E21" s="49">
        <v>296.61599999999999</v>
      </c>
      <c r="F21" s="62">
        <f t="shared" si="2"/>
        <v>0.2015536323903542</v>
      </c>
      <c r="G21" s="67">
        <f t="shared" si="3"/>
        <v>-5.1114224841167788E-2</v>
      </c>
      <c r="H21" s="55">
        <v>297.63</v>
      </c>
      <c r="I21" s="62">
        <f>+H21/$H$25</f>
        <v>0.18326575474050744</v>
      </c>
      <c r="J21" s="67">
        <f>+H21/E21-1</f>
        <v>3.4185613722792496E-3</v>
      </c>
      <c r="K21" s="55">
        <v>297.07100000000003</v>
      </c>
      <c r="L21" s="62">
        <f>+K21/$K$25</f>
        <v>0.17039837879167669</v>
      </c>
      <c r="M21" s="67">
        <f>+K21/H21-1</f>
        <v>-1.8781708833114363E-3</v>
      </c>
      <c r="N21" s="6"/>
    </row>
    <row r="22" spans="1:28" ht="17.45" customHeight="1" x14ac:dyDescent="0.2">
      <c r="A22" s="45" t="s">
        <v>11</v>
      </c>
      <c r="B22" s="56">
        <v>70.257999999999996</v>
      </c>
      <c r="C22" s="62">
        <f t="shared" si="1"/>
        <v>4.9240037649446643E-2</v>
      </c>
      <c r="D22" s="64" t="s">
        <v>12</v>
      </c>
      <c r="E22" s="50">
        <v>82.387</v>
      </c>
      <c r="F22" s="62">
        <f t="shared" si="2"/>
        <v>5.5982816543086393E-2</v>
      </c>
      <c r="G22" s="67">
        <f>+E22/B22-1</f>
        <v>0.17263514475219921</v>
      </c>
      <c r="H22" s="56">
        <v>94.215000000000003</v>
      </c>
      <c r="I22" s="62">
        <f>+H22/$H$25</f>
        <v>5.8012912283294388E-2</v>
      </c>
      <c r="J22" s="67">
        <f>+H22/E22-1</f>
        <v>0.14356633934965468</v>
      </c>
      <c r="K22" s="56">
        <v>97.527000000000001</v>
      </c>
      <c r="L22" s="62">
        <f>+K22/$K$25</f>
        <v>5.5940979390165485E-2</v>
      </c>
      <c r="M22" s="67">
        <f>+K22/H22-1</f>
        <v>3.5153637955739558E-2</v>
      </c>
      <c r="N22" s="6"/>
    </row>
    <row r="23" spans="1:28" ht="17.45" customHeight="1" x14ac:dyDescent="0.2">
      <c r="A23" s="44" t="s">
        <v>20</v>
      </c>
      <c r="B23" s="55">
        <v>31.451000000000001</v>
      </c>
      <c r="C23" s="62">
        <f t="shared" si="1"/>
        <v>2.2042307269104538E-2</v>
      </c>
      <c r="D23" s="64" t="s">
        <v>12</v>
      </c>
      <c r="E23" s="49">
        <v>31.754000000000001</v>
      </c>
      <c r="F23" s="62">
        <f t="shared" si="2"/>
        <v>2.1577170627758813E-2</v>
      </c>
      <c r="G23" s="67">
        <f t="shared" si="3"/>
        <v>9.6340338939937542E-3</v>
      </c>
      <c r="H23" s="55">
        <v>34.304000000000002</v>
      </c>
      <c r="I23" s="62">
        <f>+H23/$H$25</f>
        <v>2.1122697478810494E-2</v>
      </c>
      <c r="J23" s="67">
        <f>+H23/E23-1</f>
        <v>8.030484348428546E-2</v>
      </c>
      <c r="K23" s="55">
        <v>37.720999999999997</v>
      </c>
      <c r="L23" s="62">
        <f>+K23/$K$25</f>
        <v>2.16365691918795E-2</v>
      </c>
      <c r="M23" s="67">
        <f>+K23/H23-1</f>
        <v>9.9609374999999778E-2</v>
      </c>
      <c r="N23" s="6"/>
    </row>
    <row r="24" spans="1:28" ht="17.45" customHeight="1" thickBot="1" x14ac:dyDescent="0.25">
      <c r="A24" s="44" t="s">
        <v>18</v>
      </c>
      <c r="B24" s="55">
        <v>0.48299999999999998</v>
      </c>
      <c r="C24" s="5">
        <f t="shared" si="1"/>
        <v>3.3850861374765481E-4</v>
      </c>
      <c r="D24" s="65" t="s">
        <v>12</v>
      </c>
      <c r="E24" s="49">
        <v>0.438</v>
      </c>
      <c r="F24" s="5">
        <f t="shared" si="2"/>
        <v>2.9762551914588273E-4</v>
      </c>
      <c r="G24" s="68">
        <f>+E24/B24-1</f>
        <v>-9.3167701863353991E-2</v>
      </c>
      <c r="H24" s="55">
        <v>2.9929999999999999</v>
      </c>
      <c r="I24" s="5">
        <f>+H24/$H$25</f>
        <v>1.8429405770195837E-3</v>
      </c>
      <c r="J24" s="77" t="s">
        <v>24</v>
      </c>
      <c r="K24" s="55">
        <v>3.19</v>
      </c>
      <c r="L24" s="5">
        <f>+K24/$K$25</f>
        <v>1.8297673901035395E-3</v>
      </c>
      <c r="M24" s="68">
        <f>+K24/H24-1</f>
        <v>6.5820247243568275E-2</v>
      </c>
      <c r="N24" s="6"/>
    </row>
    <row r="25" spans="1:28" ht="17.45" customHeight="1" thickBot="1" x14ac:dyDescent="0.25">
      <c r="A25" s="46" t="s">
        <v>14</v>
      </c>
      <c r="B25" s="57">
        <f>+SUM(B19:B24)</f>
        <v>1426.847</v>
      </c>
      <c r="C25" s="42">
        <f t="shared" si="1"/>
        <v>1</v>
      </c>
      <c r="D25" s="58">
        <v>0.13700000000000001</v>
      </c>
      <c r="E25" s="51">
        <f>+SUM(E19:E24)</f>
        <v>1471.6479999999999</v>
      </c>
      <c r="F25" s="42">
        <f t="shared" si="2"/>
        <v>1</v>
      </c>
      <c r="G25" s="58">
        <f t="shared" si="3"/>
        <v>3.139860125157079E-2</v>
      </c>
      <c r="H25" s="57">
        <f>+SUM(H19:H24)</f>
        <v>1624.0350000000001</v>
      </c>
      <c r="I25" s="42">
        <f t="shared" ref="I19:I25" si="4">+H25/$H$25</f>
        <v>1</v>
      </c>
      <c r="J25" s="58">
        <f t="shared" ref="J20:J25" si="5">+H25/E25-1</f>
        <v>0.10354853878101289</v>
      </c>
      <c r="K25" s="57">
        <f>+SUM(K19:K24)</f>
        <v>1743.3910000000001</v>
      </c>
      <c r="L25" s="42">
        <f>+K25/$K$25</f>
        <v>1</v>
      </c>
      <c r="M25" s="58">
        <f>+K25/H25-1</f>
        <v>7.3493489980203552E-2</v>
      </c>
      <c r="N25" s="6"/>
    </row>
    <row r="26" spans="1:28" ht="17.45" customHeight="1" x14ac:dyDescent="0.2">
      <c r="A26" s="4" t="s">
        <v>21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6"/>
    </row>
    <row r="27" spans="1:28" ht="17.45" customHeight="1" x14ac:dyDescent="0.2">
      <c r="A27" s="40" t="s">
        <v>16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6"/>
    </row>
    <row r="28" spans="1:28" ht="17.4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6"/>
      <c r="S28"/>
      <c r="T28"/>
      <c r="U28"/>
      <c r="V28"/>
      <c r="W28"/>
      <c r="X28"/>
      <c r="Y28"/>
      <c r="Z28"/>
      <c r="AA28"/>
      <c r="AB28"/>
    </row>
    <row r="29" spans="1:28" ht="17.45" customHeight="1" x14ac:dyDescent="0.25">
      <c r="S29"/>
      <c r="T29"/>
      <c r="U29"/>
      <c r="V29"/>
      <c r="W29"/>
      <c r="X29"/>
      <c r="Y29"/>
      <c r="Z29"/>
      <c r="AA29"/>
      <c r="AB29"/>
    </row>
    <row r="30" spans="1:28" ht="17.45" customHeight="1" x14ac:dyDescent="0.25">
      <c r="S30"/>
      <c r="T30"/>
      <c r="U30"/>
      <c r="V30"/>
      <c r="W30"/>
      <c r="X30"/>
      <c r="Y30"/>
      <c r="Z30"/>
      <c r="AA30"/>
      <c r="AB30"/>
    </row>
    <row r="31" spans="1:28" ht="17.45" customHeight="1" x14ac:dyDescent="0.25">
      <c r="S31"/>
      <c r="T31"/>
      <c r="U31"/>
      <c r="V31"/>
      <c r="W31"/>
      <c r="X31"/>
      <c r="Y31"/>
      <c r="Z31"/>
      <c r="AA31"/>
      <c r="AB31"/>
    </row>
    <row r="32" spans="1:28" ht="17.45" customHeight="1" x14ac:dyDescent="0.25">
      <c r="S32"/>
      <c r="T32"/>
      <c r="U32"/>
      <c r="V32"/>
      <c r="W32"/>
      <c r="X32"/>
      <c r="Y32"/>
      <c r="Z32"/>
      <c r="AA32"/>
      <c r="AB32"/>
    </row>
    <row r="33" spans="19:28" ht="17.45" customHeight="1" x14ac:dyDescent="0.25">
      <c r="S33"/>
      <c r="T33"/>
      <c r="U33"/>
      <c r="V33"/>
      <c r="W33"/>
      <c r="X33"/>
      <c r="Y33"/>
      <c r="Z33"/>
      <c r="AA33"/>
      <c r="AB33"/>
    </row>
    <row r="34" spans="19:28" ht="17.45" customHeight="1" x14ac:dyDescent="0.25">
      <c r="S34"/>
      <c r="T34"/>
      <c r="U34"/>
      <c r="V34"/>
      <c r="W34"/>
      <c r="X34"/>
      <c r="Y34"/>
      <c r="Z34"/>
      <c r="AA34"/>
      <c r="AB34"/>
    </row>
    <row r="35" spans="19:28" ht="17.45" customHeight="1" x14ac:dyDescent="0.25">
      <c r="S35"/>
      <c r="T35"/>
      <c r="U35"/>
      <c r="V35"/>
      <c r="W35"/>
      <c r="X35"/>
      <c r="Y35"/>
      <c r="Z35"/>
      <c r="AA35"/>
      <c r="AB35"/>
    </row>
    <row r="36" spans="19:28" ht="17.45" customHeight="1" x14ac:dyDescent="0.25">
      <c r="S36"/>
      <c r="T36"/>
      <c r="U36"/>
      <c r="V36"/>
      <c r="W36"/>
      <c r="X36"/>
      <c r="Y36"/>
      <c r="Z36"/>
      <c r="AA36"/>
      <c r="AB36"/>
    </row>
    <row r="37" spans="19:28" ht="17.45" customHeight="1" x14ac:dyDescent="0.25">
      <c r="S37"/>
      <c r="T37"/>
      <c r="U37"/>
      <c r="V37"/>
      <c r="W37"/>
      <c r="X37"/>
      <c r="Y37"/>
      <c r="Z37"/>
      <c r="AA37"/>
      <c r="AB37"/>
    </row>
  </sheetData>
  <mergeCells count="5">
    <mergeCell ref="A17:A18"/>
    <mergeCell ref="B17:D17"/>
    <mergeCell ref="E17:G17"/>
    <mergeCell ref="H17:J17"/>
    <mergeCell ref="K17:M17"/>
  </mergeCells>
  <printOptions horizontalCentered="1"/>
  <pageMargins left="0.31496062992125984" right="0.11811023622047245" top="0.94488188976377963" bottom="0.35433070866141736" header="0.31496062992125984" footer="0.31496062992125984"/>
  <pageSetup paperSize="9" scale="91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Maito</dc:creator>
  <cp:lastModifiedBy>Mauricio Claverí</cp:lastModifiedBy>
  <cp:lastPrinted>2020-03-10T20:59:54Z</cp:lastPrinted>
  <dcterms:created xsi:type="dcterms:W3CDTF">2015-11-23T19:59:46Z</dcterms:created>
  <dcterms:modified xsi:type="dcterms:W3CDTF">2025-05-09T19:18:00Z</dcterms:modified>
</cp:coreProperties>
</file>